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2" activeTab="0"/>
  </bookViews>
  <sheets>
    <sheet name="APRILE" sheetId="1" r:id="rId1"/>
    <sheet name="MAGGIO" sheetId="2" r:id="rId2"/>
    <sheet name="GIUGNO" sheetId="3" r:id="rId3"/>
  </sheets>
  <definedNames/>
  <calcPr fullCalcOnLoad="1"/>
</workbook>
</file>

<file path=xl/sharedStrings.xml><?xml version="1.0" encoding="utf-8"?>
<sst xmlns="http://schemas.openxmlformats.org/spreadsheetml/2006/main" count="124" uniqueCount="39">
  <si>
    <t>N.</t>
  </si>
  <si>
    <t>COGNOME  E  NOME</t>
  </si>
  <si>
    <t>Livello o qualifica</t>
  </si>
  <si>
    <t>Ufficio di appartenenza</t>
  </si>
  <si>
    <t>Funzioni da espletare</t>
  </si>
  <si>
    <t>Ore autorizzate</t>
  </si>
  <si>
    <t>Compenso orario</t>
  </si>
  <si>
    <t>Spesa preventivata</t>
  </si>
  <si>
    <t>diurne feriali</t>
  </si>
  <si>
    <t>notturne o festive</t>
  </si>
  <si>
    <t>notturne festive</t>
  </si>
  <si>
    <t>TOTALE</t>
  </si>
  <si>
    <t>notturno festivo</t>
  </si>
  <si>
    <t>notturno o festivo</t>
  </si>
  <si>
    <t>diurno feriale</t>
  </si>
  <si>
    <t>COMUNE DI AURONZO DI CADORE</t>
  </si>
  <si>
    <t>TOTALI</t>
  </si>
  <si>
    <t>ANAGRAFE ELETTORALE</t>
  </si>
  <si>
    <t>ADEMPIMENTI ORGANIZZATIVI</t>
  </si>
  <si>
    <t>DEL FAVERO Antonio</t>
  </si>
  <si>
    <t>IL RESPONSABILE DEL SETTORE AMMINISTRATIVO CONTABILE</t>
  </si>
  <si>
    <t>Retribuzione</t>
  </si>
  <si>
    <t>Oneri</t>
  </si>
  <si>
    <t>Inail</t>
  </si>
  <si>
    <t>irap</t>
  </si>
  <si>
    <t xml:space="preserve"> </t>
  </si>
  <si>
    <t>POLIZIA LOCALE</t>
  </si>
  <si>
    <t>VECELLIO PAIS Federico</t>
  </si>
  <si>
    <t>TOTALE COMPLESSIVO</t>
  </si>
  <si>
    <t>MININNI Cristina</t>
  </si>
  <si>
    <t>AUTORIZZAZIONE AL PERSONALE A COMPIERE LAVORO STRAORDINARIO PER GLI ADEMPIMENTI CONCERNENTI LE ELEZIONI DEL PARLAMENTO EUROPEO DEL 08 E 09 GIUGNO 2024 -MESE DI APRILE 2024</t>
  </si>
  <si>
    <t>AUTORIZZAZIONE AL PERSONALE A COMPIERE LAVORO STRAORDINARIO PER GLI ADEMPIMENTI CONCERNENTI LE ELEZIONI DEL PARLAMENTO EUROPEO DEL 08 E 09 GIUGNO 2024 -MESE DI MAGGIO 2024</t>
  </si>
  <si>
    <t>Daniela LARESE FILON</t>
  </si>
  <si>
    <t>AUTORIZZAZIONE AL PERSONALE A COMPIERE LAVORO STRAORDINARIO PER GLI ADEMPIMENTI CONCERNENTI LE ELEZIONI DEL PARLAMENTO EUROPEO DEL 08 E 09 GIUGNO 2024 -MESE DI GIUGNO 2024</t>
  </si>
  <si>
    <t>MENIA CORBANESE Chiara</t>
  </si>
  <si>
    <t>Istruttore 1 ex C1</t>
  </si>
  <si>
    <t>Istruttore ex c1</t>
  </si>
  <si>
    <t>VECELLIO PATIS Federico</t>
  </si>
  <si>
    <t>Istruttore ex c2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</si>
</sst>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L.&quot;\ #,##0;[Red]&quot;L.&quot;\ #,##0"/>
    <numFmt numFmtId="179" formatCode="#,##0;[Red]#,##0"/>
    <numFmt numFmtId="180" formatCode="0;[Red]0"/>
    <numFmt numFmtId="181" formatCode="#,##0.00;[Red]#,##0.00"/>
    <numFmt numFmtId="182" formatCode="[$-410]dddd\ d\ mmmm\ yyyy"/>
    <numFmt numFmtId="183" formatCode="&quot;€&quot;\ #,##0.0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i/>
      <sz val="14"/>
      <name val="Comic Sans MS"/>
      <family val="4"/>
    </font>
    <font>
      <b/>
      <sz val="11"/>
      <name val="Arial"/>
      <family val="2"/>
    </font>
    <font>
      <b/>
      <sz val="12"/>
      <name val="Arial"/>
      <family val="2"/>
    </font>
    <font>
      <sz val="10"/>
      <name val="BankGothic Lt BT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gray0625"/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181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181" fontId="0" fillId="0" borderId="10" xfId="0" applyNumberFormat="1" applyBorder="1" applyAlignment="1">
      <alignment vertical="center"/>
    </xf>
    <xf numFmtId="181" fontId="1" fillId="0" borderId="10" xfId="0" applyNumberFormat="1" applyFont="1" applyBorder="1" applyAlignment="1">
      <alignment horizontal="right" vertical="center"/>
    </xf>
    <xf numFmtId="181" fontId="0" fillId="0" borderId="0" xfId="0" applyNumberFormat="1" applyAlignment="1">
      <alignment/>
    </xf>
    <xf numFmtId="181" fontId="1" fillId="0" borderId="11" xfId="0" applyNumberFormat="1" applyFont="1" applyBorder="1" applyAlignment="1">
      <alignment horizontal="right" vertical="center"/>
    </xf>
    <xf numFmtId="181" fontId="0" fillId="0" borderId="10" xfId="0" applyNumberFormat="1" applyFont="1" applyBorder="1" applyAlignment="1">
      <alignment vertical="center"/>
    </xf>
    <xf numFmtId="0" fontId="0" fillId="0" borderId="0" xfId="0" applyFont="1" applyAlignment="1">
      <alignment/>
    </xf>
    <xf numFmtId="181" fontId="0" fillId="0" borderId="0" xfId="0" applyNumberFormat="1" applyFont="1" applyAlignment="1">
      <alignment/>
    </xf>
    <xf numFmtId="181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183" fontId="1" fillId="0" borderId="13" xfId="0" applyNumberFormat="1" applyFont="1" applyBorder="1" applyAlignment="1">
      <alignment horizontal="right"/>
    </xf>
    <xf numFmtId="183" fontId="1" fillId="0" borderId="14" xfId="0" applyNumberFormat="1" applyFont="1" applyBorder="1" applyAlignment="1">
      <alignment horizontal="right"/>
    </xf>
    <xf numFmtId="183" fontId="1" fillId="0" borderId="15" xfId="0" applyNumberFormat="1" applyFont="1" applyBorder="1" applyAlignment="1">
      <alignment horizontal="right"/>
    </xf>
    <xf numFmtId="0" fontId="6" fillId="0" borderId="1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7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4"/>
  <sheetViews>
    <sheetView tabSelected="1" zoomScalePageLayoutView="0" workbookViewId="0" topLeftCell="A1">
      <selection activeCell="G8" sqref="G8"/>
    </sheetView>
  </sheetViews>
  <sheetFormatPr defaultColWidth="9.140625" defaultRowHeight="12.75"/>
  <cols>
    <col min="1" max="1" width="3.7109375" style="0" customWidth="1"/>
    <col min="2" max="2" width="37.00390625" style="0" customWidth="1"/>
    <col min="3" max="3" width="8.7109375" style="0" customWidth="1"/>
    <col min="4" max="5" width="16.7109375" style="0" customWidth="1"/>
    <col min="6" max="11" width="6.7109375" style="0" customWidth="1"/>
    <col min="12" max="12" width="8.140625" style="0" customWidth="1"/>
    <col min="13" max="13" width="12.8515625" style="0" customWidth="1"/>
  </cols>
  <sheetData>
    <row r="1" spans="1:13" ht="21" customHeight="1">
      <c r="A1" s="28" t="s">
        <v>15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ht="6" customHeight="1"/>
    <row r="3" spans="1:19" s="9" customFormat="1" ht="43.5" customHeight="1">
      <c r="A3" s="26" t="s">
        <v>30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8"/>
      <c r="R3" s="8"/>
      <c r="S3" s="8"/>
    </row>
    <row r="5" spans="1:16" ht="34.5" customHeight="1">
      <c r="A5" s="34" t="s">
        <v>0</v>
      </c>
      <c r="B5" s="36" t="s">
        <v>1</v>
      </c>
      <c r="C5" s="20" t="s">
        <v>2</v>
      </c>
      <c r="D5" s="20" t="s">
        <v>3</v>
      </c>
      <c r="E5" s="20" t="s">
        <v>4</v>
      </c>
      <c r="F5" s="31" t="s">
        <v>5</v>
      </c>
      <c r="G5" s="32"/>
      <c r="H5" s="32"/>
      <c r="I5" s="33"/>
      <c r="J5" s="31" t="s">
        <v>6</v>
      </c>
      <c r="K5" s="32"/>
      <c r="L5" s="33"/>
      <c r="M5" s="38" t="s">
        <v>7</v>
      </c>
      <c r="N5" s="38"/>
      <c r="O5" s="38"/>
      <c r="P5" s="38"/>
    </row>
    <row r="6" spans="1:16" ht="31.5" customHeight="1">
      <c r="A6" s="35"/>
      <c r="B6" s="37"/>
      <c r="C6" s="21"/>
      <c r="D6" s="21"/>
      <c r="E6" s="21"/>
      <c r="F6" s="2" t="s">
        <v>8</v>
      </c>
      <c r="G6" s="2" t="s">
        <v>9</v>
      </c>
      <c r="H6" s="2" t="s">
        <v>10</v>
      </c>
      <c r="I6" s="2" t="s">
        <v>11</v>
      </c>
      <c r="J6" s="2" t="s">
        <v>14</v>
      </c>
      <c r="K6" s="2" t="s">
        <v>13</v>
      </c>
      <c r="L6" s="2" t="s">
        <v>12</v>
      </c>
      <c r="M6" s="2" t="s">
        <v>21</v>
      </c>
      <c r="N6" s="2" t="s">
        <v>22</v>
      </c>
      <c r="O6" s="2" t="s">
        <v>23</v>
      </c>
      <c r="P6" s="2" t="s">
        <v>24</v>
      </c>
    </row>
    <row r="7" spans="1:22" s="15" customFormat="1" ht="39.75" customHeight="1">
      <c r="A7" s="3">
        <v>1</v>
      </c>
      <c r="B7" s="7" t="s">
        <v>19</v>
      </c>
      <c r="C7" s="4" t="s">
        <v>35</v>
      </c>
      <c r="D7" s="4" t="s">
        <v>17</v>
      </c>
      <c r="E7" s="4" t="s">
        <v>18</v>
      </c>
      <c r="F7" s="4">
        <v>12</v>
      </c>
      <c r="G7" s="4">
        <v>10</v>
      </c>
      <c r="H7" s="4">
        <v>0</v>
      </c>
      <c r="I7" s="4">
        <f>SUM(F7:H7)</f>
        <v>22</v>
      </c>
      <c r="J7" s="5">
        <v>14.7</v>
      </c>
      <c r="K7" s="5">
        <v>16.61</v>
      </c>
      <c r="L7" s="5">
        <v>19.17</v>
      </c>
      <c r="M7" s="6">
        <f>(F7*J7)+(G7*K7)+(H7*L7)</f>
        <v>342.5</v>
      </c>
      <c r="N7" s="10">
        <f>M7*23.8%</f>
        <v>81.515</v>
      </c>
      <c r="O7" s="10">
        <f>M7*4.8/1000</f>
        <v>1.644</v>
      </c>
      <c r="P7" s="10">
        <f>M7*8.5%</f>
        <v>29.1125</v>
      </c>
      <c r="V7" s="15" t="s">
        <v>25</v>
      </c>
    </row>
    <row r="8" spans="1:16" s="15" customFormat="1" ht="39.75" customHeight="1">
      <c r="A8" s="3">
        <v>2</v>
      </c>
      <c r="B8" s="7" t="s">
        <v>34</v>
      </c>
      <c r="C8" s="4" t="s">
        <v>36</v>
      </c>
      <c r="D8" s="4" t="s">
        <v>17</v>
      </c>
      <c r="E8" s="4" t="s">
        <v>18</v>
      </c>
      <c r="F8" s="4">
        <v>12</v>
      </c>
      <c r="G8" s="4">
        <v>10</v>
      </c>
      <c r="H8" s="4">
        <v>0</v>
      </c>
      <c r="I8" s="4">
        <f>SUM(F8:H8)</f>
        <v>22</v>
      </c>
      <c r="J8" s="5">
        <v>14.24</v>
      </c>
      <c r="K8" s="5">
        <v>16.09</v>
      </c>
      <c r="L8" s="5">
        <v>18.57</v>
      </c>
      <c r="M8" s="6">
        <f>(F8*J8)+(G8*K8)+(H8*L8)</f>
        <v>331.78</v>
      </c>
      <c r="N8" s="14">
        <f>M8*23.8%</f>
        <v>78.96364</v>
      </c>
      <c r="O8" s="14">
        <f>M8*4.8/1000</f>
        <v>1.592544</v>
      </c>
      <c r="P8" s="14">
        <f>M8*8.5%</f>
        <v>28.2013</v>
      </c>
    </row>
    <row r="9" spans="1:16" s="15" customFormat="1" ht="39.75" customHeight="1">
      <c r="A9" s="3">
        <v>3</v>
      </c>
      <c r="B9" s="7" t="s">
        <v>27</v>
      </c>
      <c r="C9" s="4" t="s">
        <v>36</v>
      </c>
      <c r="D9" s="4" t="s">
        <v>26</v>
      </c>
      <c r="E9" s="4" t="s">
        <v>18</v>
      </c>
      <c r="F9" s="4">
        <v>5</v>
      </c>
      <c r="G9" s="4">
        <v>0</v>
      </c>
      <c r="H9" s="4">
        <v>0</v>
      </c>
      <c r="I9" s="4">
        <f>SUM(F9:H9)</f>
        <v>5</v>
      </c>
      <c r="J9" s="5">
        <v>14.24</v>
      </c>
      <c r="K9" s="5">
        <v>16.09</v>
      </c>
      <c r="L9" s="5">
        <v>18.57</v>
      </c>
      <c r="M9" s="6">
        <f>(F9*J9)+(G9*K9)+(H9*L9)</f>
        <v>71.2</v>
      </c>
      <c r="N9" s="14">
        <f>M9*23.8%+M9*1.61%</f>
        <v>18.091920000000002</v>
      </c>
      <c r="O9" s="14">
        <f>M9*9.1/1000</f>
        <v>0.6479199999999999</v>
      </c>
      <c r="P9" s="14">
        <f>M9*8.5%</f>
        <v>6.0520000000000005</v>
      </c>
    </row>
    <row r="10" spans="1:16" s="15" customFormat="1" ht="39.75" customHeight="1">
      <c r="A10" s="3">
        <v>4</v>
      </c>
      <c r="B10" s="7" t="s">
        <v>29</v>
      </c>
      <c r="C10" s="4" t="s">
        <v>38</v>
      </c>
      <c r="D10" s="4" t="s">
        <v>26</v>
      </c>
      <c r="E10" s="4" t="s">
        <v>18</v>
      </c>
      <c r="F10" s="4">
        <v>5</v>
      </c>
      <c r="G10" s="4">
        <v>0</v>
      </c>
      <c r="H10" s="4">
        <v>0</v>
      </c>
      <c r="I10" s="4">
        <f>SUM(F10:H10)</f>
        <v>5</v>
      </c>
      <c r="J10" s="5">
        <v>14.57</v>
      </c>
      <c r="K10" s="5">
        <v>16.47</v>
      </c>
      <c r="L10" s="5">
        <v>19</v>
      </c>
      <c r="M10" s="6">
        <f>(F10*J10)+(G10*K10)+(H10*L10)</f>
        <v>72.85</v>
      </c>
      <c r="N10" s="14">
        <f>M10*23.8%</f>
        <v>17.3383</v>
      </c>
      <c r="O10" s="14">
        <f>M10*16.48/1000</f>
        <v>1.200568</v>
      </c>
      <c r="P10" s="14">
        <f>M10*8.5%</f>
        <v>6.19225</v>
      </c>
    </row>
    <row r="11" spans="2:16" ht="39.75" customHeight="1">
      <c r="B11" s="1"/>
      <c r="C11" s="29"/>
      <c r="D11" s="29"/>
      <c r="E11" s="29"/>
      <c r="F11" s="1"/>
      <c r="G11" s="1"/>
      <c r="H11" s="1"/>
      <c r="I11" s="1"/>
      <c r="K11" s="30" t="s">
        <v>16</v>
      </c>
      <c r="L11" s="30"/>
      <c r="M11" s="11">
        <f>SUM(M7:M10)</f>
        <v>818.33</v>
      </c>
      <c r="N11" s="11">
        <f>SUM(N7:N10)</f>
        <v>195.90886</v>
      </c>
      <c r="O11" s="11">
        <f>SUM(O7:O10)</f>
        <v>5.085032</v>
      </c>
      <c r="P11" s="11">
        <f>SUM(P7:P10)</f>
        <v>69.55805</v>
      </c>
    </row>
    <row r="12" spans="11:16" ht="39.75" customHeight="1">
      <c r="K12" s="22" t="s">
        <v>28</v>
      </c>
      <c r="L12" s="22"/>
      <c r="M12" s="23">
        <f>SUM(M11:P11)</f>
        <v>1088.881942</v>
      </c>
      <c r="N12" s="24"/>
      <c r="O12" s="24"/>
      <c r="P12" s="25"/>
    </row>
    <row r="13" spans="4:16" ht="39.75" customHeight="1">
      <c r="D13" s="19" t="s">
        <v>20</v>
      </c>
      <c r="E13" s="19"/>
      <c r="F13" s="19"/>
      <c r="N13" s="12"/>
      <c r="O13" s="12"/>
      <c r="P13" s="12"/>
    </row>
    <row r="14" spans="4:6" ht="39.75" customHeight="1">
      <c r="D14" s="18" t="s">
        <v>32</v>
      </c>
      <c r="E14" s="18"/>
      <c r="F14" s="18"/>
    </row>
    <row r="15" ht="30" customHeight="1"/>
    <row r="16" ht="30" customHeight="1"/>
    <row r="17" ht="30" customHeight="1"/>
    <row r="18" ht="30" customHeight="1"/>
    <row r="19" ht="30" customHeight="1"/>
  </sheetData>
  <sheetProtection/>
  <mergeCells count="16">
    <mergeCell ref="A3:P3"/>
    <mergeCell ref="A1:M1"/>
    <mergeCell ref="C11:E11"/>
    <mergeCell ref="K11:L11"/>
    <mergeCell ref="E5:E6"/>
    <mergeCell ref="F5:I5"/>
    <mergeCell ref="J5:L5"/>
    <mergeCell ref="A5:A6"/>
    <mergeCell ref="B5:B6"/>
    <mergeCell ref="M5:P5"/>
    <mergeCell ref="D14:F14"/>
    <mergeCell ref="D13:F13"/>
    <mergeCell ref="C5:C6"/>
    <mergeCell ref="D5:D6"/>
    <mergeCell ref="K12:L12"/>
    <mergeCell ref="M12:P12"/>
  </mergeCells>
  <printOptions/>
  <pageMargins left="0.7086614173228346" right="0.7086614173228346" top="0.7480314960629921" bottom="0.7480314960629921" header="0.31496062992125984" footer="0.31496062992125984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"/>
  <sheetViews>
    <sheetView zoomScalePageLayoutView="0" workbookViewId="0" topLeftCell="A1">
      <selection activeCell="G8" sqref="G8"/>
    </sheetView>
  </sheetViews>
  <sheetFormatPr defaultColWidth="9.140625" defaultRowHeight="12.75"/>
  <cols>
    <col min="1" max="1" width="3.7109375" style="0" customWidth="1"/>
    <col min="2" max="2" width="37.00390625" style="0" customWidth="1"/>
    <col min="3" max="3" width="8.7109375" style="0" customWidth="1"/>
    <col min="4" max="5" width="16.7109375" style="0" customWidth="1"/>
    <col min="6" max="11" width="6.7109375" style="0" customWidth="1"/>
    <col min="12" max="12" width="8.00390625" style="0" customWidth="1"/>
    <col min="13" max="13" width="13.28125" style="0" customWidth="1"/>
  </cols>
  <sheetData>
    <row r="1" spans="1:13" ht="21" customHeight="1">
      <c r="A1" s="28" t="s">
        <v>15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3" spans="1:19" s="9" customFormat="1" ht="44.25" customHeight="1">
      <c r="A3" s="26" t="s">
        <v>31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8"/>
      <c r="R3" s="8"/>
      <c r="S3" s="8"/>
    </row>
    <row r="5" spans="1:16" ht="34.5" customHeight="1">
      <c r="A5" s="34" t="s">
        <v>0</v>
      </c>
      <c r="B5" s="36" t="s">
        <v>1</v>
      </c>
      <c r="C5" s="20" t="s">
        <v>2</v>
      </c>
      <c r="D5" s="20" t="s">
        <v>3</v>
      </c>
      <c r="E5" s="20" t="s">
        <v>4</v>
      </c>
      <c r="F5" s="31" t="s">
        <v>5</v>
      </c>
      <c r="G5" s="32"/>
      <c r="H5" s="32"/>
      <c r="I5" s="33"/>
      <c r="J5" s="31" t="s">
        <v>6</v>
      </c>
      <c r="K5" s="32"/>
      <c r="L5" s="33"/>
      <c r="M5" s="38" t="s">
        <v>7</v>
      </c>
      <c r="N5" s="38"/>
      <c r="O5" s="38"/>
      <c r="P5" s="38"/>
    </row>
    <row r="6" spans="1:16" ht="31.5" customHeight="1">
      <c r="A6" s="35"/>
      <c r="B6" s="37"/>
      <c r="C6" s="21"/>
      <c r="D6" s="21"/>
      <c r="E6" s="21"/>
      <c r="F6" s="2" t="s">
        <v>8</v>
      </c>
      <c r="G6" s="2" t="s">
        <v>9</v>
      </c>
      <c r="H6" s="2" t="s">
        <v>10</v>
      </c>
      <c r="I6" s="2" t="s">
        <v>11</v>
      </c>
      <c r="J6" s="2" t="s">
        <v>14</v>
      </c>
      <c r="K6" s="2" t="s">
        <v>13</v>
      </c>
      <c r="L6" s="2" t="s">
        <v>12</v>
      </c>
      <c r="M6" s="2" t="s">
        <v>21</v>
      </c>
      <c r="N6" s="2" t="s">
        <v>22</v>
      </c>
      <c r="O6" s="2" t="s">
        <v>23</v>
      </c>
      <c r="P6" s="2" t="s">
        <v>24</v>
      </c>
    </row>
    <row r="7" spans="1:16" ht="39.75" customHeight="1">
      <c r="A7" s="3">
        <v>1</v>
      </c>
      <c r="B7" s="7" t="s">
        <v>19</v>
      </c>
      <c r="C7" s="4" t="s">
        <v>35</v>
      </c>
      <c r="D7" s="4" t="s">
        <v>17</v>
      </c>
      <c r="E7" s="4" t="s">
        <v>18</v>
      </c>
      <c r="F7" s="4">
        <v>14</v>
      </c>
      <c r="G7" s="4">
        <v>6</v>
      </c>
      <c r="H7" s="4">
        <v>0</v>
      </c>
      <c r="I7" s="4">
        <f>SUM(F7:H7)</f>
        <v>20</v>
      </c>
      <c r="J7" s="5">
        <v>14.7</v>
      </c>
      <c r="K7" s="5">
        <v>16.61</v>
      </c>
      <c r="L7" s="5">
        <v>19.17</v>
      </c>
      <c r="M7" s="6">
        <f>(F7*J7)+(G7*K7)+(H7*L7)</f>
        <v>305.46</v>
      </c>
      <c r="N7" s="10">
        <f>M7*23.8%</f>
        <v>72.69948</v>
      </c>
      <c r="O7" s="10">
        <f>M7*4.8/1000</f>
        <v>1.466208</v>
      </c>
      <c r="P7" s="10">
        <f>M7*8.5%</f>
        <v>25.9641</v>
      </c>
    </row>
    <row r="8" spans="1:16" s="15" customFormat="1" ht="39.75" customHeight="1">
      <c r="A8" s="3">
        <v>2</v>
      </c>
      <c r="B8" s="7" t="s">
        <v>34</v>
      </c>
      <c r="C8" s="4" t="s">
        <v>36</v>
      </c>
      <c r="D8" s="4" t="s">
        <v>17</v>
      </c>
      <c r="E8" s="4" t="s">
        <v>18</v>
      </c>
      <c r="F8" s="4">
        <v>14</v>
      </c>
      <c r="G8" s="4">
        <v>6</v>
      </c>
      <c r="H8" s="4">
        <v>0</v>
      </c>
      <c r="I8" s="4">
        <f>SUM(F8:H8)</f>
        <v>20</v>
      </c>
      <c r="J8" s="5">
        <v>14.24</v>
      </c>
      <c r="K8" s="5">
        <v>16.09</v>
      </c>
      <c r="L8" s="5">
        <v>18.57</v>
      </c>
      <c r="M8" s="6">
        <f>(F8*J8)+(G8*K8)+(H8*L8)</f>
        <v>295.9</v>
      </c>
      <c r="N8" s="14">
        <f>M8*23.8%</f>
        <v>70.4242</v>
      </c>
      <c r="O8" s="14">
        <f>M8*4.8/1000</f>
        <v>1.42032</v>
      </c>
      <c r="P8" s="14">
        <f>M8*8.5%</f>
        <v>25.1515</v>
      </c>
    </row>
    <row r="9" spans="1:20" ht="39.75" customHeight="1">
      <c r="A9" s="3">
        <v>3</v>
      </c>
      <c r="B9" s="7" t="s">
        <v>27</v>
      </c>
      <c r="C9" s="4" t="s">
        <v>36</v>
      </c>
      <c r="D9" s="4" t="s">
        <v>26</v>
      </c>
      <c r="E9" s="4" t="s">
        <v>18</v>
      </c>
      <c r="F9" s="4">
        <v>10</v>
      </c>
      <c r="G9" s="4">
        <v>0</v>
      </c>
      <c r="H9" s="4">
        <v>0</v>
      </c>
      <c r="I9" s="4">
        <f>SUM(F9:H9)</f>
        <v>10</v>
      </c>
      <c r="J9" s="5">
        <v>14.24</v>
      </c>
      <c r="K9" s="5">
        <v>16.09</v>
      </c>
      <c r="L9" s="5">
        <v>18.57</v>
      </c>
      <c r="M9" s="6">
        <f>(F9*J9)+(G9*K9)+(H9*L9)</f>
        <v>142.4</v>
      </c>
      <c r="N9" s="10">
        <f>M9*23.8%+M9*1.61%</f>
        <v>36.183840000000004</v>
      </c>
      <c r="O9" s="10">
        <f>M9*9.1/1000</f>
        <v>1.2958399999999999</v>
      </c>
      <c r="P9" s="10">
        <f>M9*8.5%</f>
        <v>12.104000000000001</v>
      </c>
      <c r="R9" s="12"/>
      <c r="S9" s="12"/>
      <c r="T9" s="12"/>
    </row>
    <row r="10" spans="1:19" s="15" customFormat="1" ht="39.75" customHeight="1">
      <c r="A10" s="3">
        <v>4</v>
      </c>
      <c r="B10" s="7" t="s">
        <v>29</v>
      </c>
      <c r="C10" s="4" t="s">
        <v>38</v>
      </c>
      <c r="D10" s="4" t="s">
        <v>26</v>
      </c>
      <c r="E10" s="4" t="s">
        <v>18</v>
      </c>
      <c r="F10" s="4">
        <v>10</v>
      </c>
      <c r="G10" s="4">
        <v>0</v>
      </c>
      <c r="H10" s="4">
        <v>0</v>
      </c>
      <c r="I10" s="4">
        <f>SUM(F10:H10)</f>
        <v>10</v>
      </c>
      <c r="J10" s="5">
        <v>14.57</v>
      </c>
      <c r="K10" s="5">
        <v>16.47</v>
      </c>
      <c r="L10" s="5">
        <v>19</v>
      </c>
      <c r="M10" s="6">
        <f>(F10*J10)+(G10*K10)+(H10*L10)</f>
        <v>145.7</v>
      </c>
      <c r="N10" s="14">
        <f>M10*23.8%</f>
        <v>34.6766</v>
      </c>
      <c r="O10" s="14">
        <f>M10*16.48/1000</f>
        <v>2.401136</v>
      </c>
      <c r="P10" s="14">
        <f>M10*8.5%</f>
        <v>12.3845</v>
      </c>
      <c r="S10" s="16"/>
    </row>
    <row r="11" spans="2:20" ht="39.75" customHeight="1">
      <c r="B11" s="1"/>
      <c r="C11" s="29"/>
      <c r="D11" s="29"/>
      <c r="E11" s="29"/>
      <c r="F11" s="1"/>
      <c r="G11" s="1"/>
      <c r="H11" s="1"/>
      <c r="I11" s="1"/>
      <c r="K11" s="30" t="s">
        <v>16</v>
      </c>
      <c r="L11" s="30"/>
      <c r="M11" s="13">
        <f>SUM(M7:M10)</f>
        <v>889.4599999999998</v>
      </c>
      <c r="N11" s="13">
        <f>SUM(N7:N10)</f>
        <v>213.98412</v>
      </c>
      <c r="O11" s="13">
        <f>SUM(O7:O10)</f>
        <v>6.5835040000000005</v>
      </c>
      <c r="P11" s="13">
        <f>SUM(P7:P10)</f>
        <v>75.6041</v>
      </c>
      <c r="R11" s="12"/>
      <c r="T11" s="12"/>
    </row>
    <row r="12" spans="4:16" ht="39.75" customHeight="1">
      <c r="D12" s="19" t="s">
        <v>20</v>
      </c>
      <c r="E12" s="19"/>
      <c r="F12" s="19"/>
      <c r="K12" s="39" t="s">
        <v>28</v>
      </c>
      <c r="L12" s="40"/>
      <c r="M12" s="24">
        <f>SUM(M11:P11)</f>
        <v>1185.6317239999998</v>
      </c>
      <c r="N12" s="24"/>
      <c r="O12" s="24"/>
      <c r="P12" s="25"/>
    </row>
    <row r="13" spans="4:16" ht="39.75" customHeight="1">
      <c r="D13" s="18" t="s">
        <v>32</v>
      </c>
      <c r="E13" s="18"/>
      <c r="F13" s="18"/>
      <c r="M13" s="12"/>
      <c r="N13" s="12"/>
      <c r="O13" s="12"/>
      <c r="P13" s="12"/>
    </row>
    <row r="14" ht="39.75" customHeight="1">
      <c r="O14" s="12"/>
    </row>
    <row r="15" spans="13:16" ht="30" customHeight="1">
      <c r="M15" s="12"/>
      <c r="O15" s="12"/>
      <c r="P15" s="12"/>
    </row>
    <row r="16" ht="30" customHeight="1"/>
    <row r="17" spans="13:16" ht="30" customHeight="1">
      <c r="M17" s="12"/>
      <c r="N17" s="12"/>
      <c r="O17" s="12"/>
      <c r="P17" s="12"/>
    </row>
    <row r="18" spans="13:18" ht="30" customHeight="1">
      <c r="M18" s="12"/>
      <c r="N18" s="12"/>
      <c r="O18" s="12"/>
      <c r="P18" s="12"/>
      <c r="Q18" s="12"/>
      <c r="R18" s="12"/>
    </row>
    <row r="19" ht="30" customHeight="1"/>
  </sheetData>
  <sheetProtection/>
  <mergeCells count="16">
    <mergeCell ref="A1:M1"/>
    <mergeCell ref="D13:F13"/>
    <mergeCell ref="C11:E11"/>
    <mergeCell ref="K11:L11"/>
    <mergeCell ref="E5:E6"/>
    <mergeCell ref="A3:P3"/>
    <mergeCell ref="F5:I5"/>
    <mergeCell ref="J5:L5"/>
    <mergeCell ref="M5:P5"/>
    <mergeCell ref="A5:A6"/>
    <mergeCell ref="K12:L12"/>
    <mergeCell ref="M12:P12"/>
    <mergeCell ref="B5:B6"/>
    <mergeCell ref="D12:F12"/>
    <mergeCell ref="C5:C6"/>
    <mergeCell ref="D5:D6"/>
  </mergeCells>
  <printOptions/>
  <pageMargins left="0.3937007874015748" right="0.1968503937007874" top="0.3937007874015748" bottom="0.3937007874015748" header="0.5118110236220472" footer="0.5118110236220472"/>
  <pageSetup fitToHeight="0" fitToWidth="1"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4"/>
  <sheetViews>
    <sheetView zoomScalePageLayoutView="0" workbookViewId="0" topLeftCell="A1">
      <selection activeCell="H8" sqref="H8"/>
    </sheetView>
  </sheetViews>
  <sheetFormatPr defaultColWidth="9.140625" defaultRowHeight="12.75"/>
  <cols>
    <col min="1" max="1" width="4.00390625" style="0" customWidth="1"/>
    <col min="2" max="2" width="19.00390625" style="0" customWidth="1"/>
    <col min="4" max="4" width="13.00390625" style="0" customWidth="1"/>
    <col min="5" max="5" width="15.00390625" style="0" customWidth="1"/>
    <col min="6" max="6" width="5.8515625" style="0" customWidth="1"/>
    <col min="7" max="7" width="6.28125" style="0" customWidth="1"/>
    <col min="8" max="8" width="6.7109375" style="0" customWidth="1"/>
    <col min="9" max="9" width="6.28125" style="0" customWidth="1"/>
    <col min="10" max="10" width="6.140625" style="0" customWidth="1"/>
    <col min="11" max="11" width="6.28125" style="0" customWidth="1"/>
    <col min="12" max="12" width="7.421875" style="0" customWidth="1"/>
    <col min="13" max="13" width="9.140625" style="0" customWidth="1"/>
    <col min="14" max="14" width="6.28125" style="0" customWidth="1"/>
    <col min="15" max="15" width="5.421875" style="0" customWidth="1"/>
    <col min="16" max="16" width="7.28125" style="0" customWidth="1"/>
  </cols>
  <sheetData>
    <row r="1" spans="1:13" ht="21">
      <c r="A1" s="28" t="s">
        <v>15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3" spans="1:16" ht="27" customHeight="1">
      <c r="A3" s="26" t="s">
        <v>33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</row>
    <row r="4" ht="4.5" customHeight="1"/>
    <row r="5" spans="1:16" ht="12.75" customHeight="1">
      <c r="A5" s="34" t="s">
        <v>0</v>
      </c>
      <c r="B5" s="36" t="s">
        <v>1</v>
      </c>
      <c r="C5" s="20" t="s">
        <v>2</v>
      </c>
      <c r="D5" s="20" t="s">
        <v>3</v>
      </c>
      <c r="E5" s="20" t="s">
        <v>4</v>
      </c>
      <c r="F5" s="31" t="s">
        <v>5</v>
      </c>
      <c r="G5" s="32"/>
      <c r="H5" s="32"/>
      <c r="I5" s="33"/>
      <c r="J5" s="31" t="s">
        <v>6</v>
      </c>
      <c r="K5" s="32"/>
      <c r="L5" s="33"/>
      <c r="M5" s="38" t="s">
        <v>7</v>
      </c>
      <c r="N5" s="38"/>
      <c r="O5" s="38"/>
      <c r="P5" s="38"/>
    </row>
    <row r="6" spans="1:16" ht="36" customHeight="1">
      <c r="A6" s="35"/>
      <c r="B6" s="37"/>
      <c r="C6" s="21"/>
      <c r="D6" s="21"/>
      <c r="E6" s="21"/>
      <c r="F6" s="2" t="s">
        <v>8</v>
      </c>
      <c r="G6" s="2" t="s">
        <v>9</v>
      </c>
      <c r="H6" s="2" t="s">
        <v>10</v>
      </c>
      <c r="I6" s="2" t="s">
        <v>11</v>
      </c>
      <c r="J6" s="2" t="s">
        <v>14</v>
      </c>
      <c r="K6" s="2" t="s">
        <v>13</v>
      </c>
      <c r="L6" s="2" t="s">
        <v>12</v>
      </c>
      <c r="M6" s="2" t="s">
        <v>21</v>
      </c>
      <c r="N6" s="2" t="s">
        <v>22</v>
      </c>
      <c r="O6" s="2" t="s">
        <v>23</v>
      </c>
      <c r="P6" s="2" t="s">
        <v>24</v>
      </c>
    </row>
    <row r="7" spans="1:16" ht="45" customHeight="1">
      <c r="A7" s="3">
        <v>1</v>
      </c>
      <c r="B7" s="7" t="s">
        <v>19</v>
      </c>
      <c r="C7" s="4" t="s">
        <v>35</v>
      </c>
      <c r="D7" s="4" t="s">
        <v>17</v>
      </c>
      <c r="E7" s="4" t="s">
        <v>18</v>
      </c>
      <c r="F7" s="4">
        <v>25</v>
      </c>
      <c r="G7" s="4">
        <v>13</v>
      </c>
      <c r="H7" s="4">
        <v>2</v>
      </c>
      <c r="I7" s="4">
        <f>SUM(F7:H7)</f>
        <v>40</v>
      </c>
      <c r="J7" s="5">
        <v>14.7</v>
      </c>
      <c r="K7" s="5">
        <v>16.61</v>
      </c>
      <c r="L7" s="5">
        <v>19.17</v>
      </c>
      <c r="M7" s="17">
        <f>(F7*J7)+(G7*K7)+(H7*L7)</f>
        <v>621.7700000000001</v>
      </c>
      <c r="N7" s="10">
        <f>M7*23.8%</f>
        <v>147.98126000000002</v>
      </c>
      <c r="O7" s="10">
        <f>M7*4.8/1000</f>
        <v>2.9844960000000005</v>
      </c>
      <c r="P7" s="10">
        <f>M7*8.5%</f>
        <v>52.85045000000001</v>
      </c>
    </row>
    <row r="8" spans="1:16" ht="55.5" customHeight="1">
      <c r="A8" s="3">
        <v>2</v>
      </c>
      <c r="B8" s="7" t="s">
        <v>34</v>
      </c>
      <c r="C8" s="4" t="s">
        <v>36</v>
      </c>
      <c r="D8" s="4" t="s">
        <v>17</v>
      </c>
      <c r="E8" s="4" t="s">
        <v>18</v>
      </c>
      <c r="F8" s="4">
        <v>25</v>
      </c>
      <c r="G8" s="4">
        <v>13</v>
      </c>
      <c r="H8" s="4">
        <v>2</v>
      </c>
      <c r="I8" s="4">
        <f>SUM(F8:H8)</f>
        <v>40</v>
      </c>
      <c r="J8" s="5">
        <v>14.24</v>
      </c>
      <c r="K8" s="5">
        <v>16.09</v>
      </c>
      <c r="L8" s="5">
        <v>18.57</v>
      </c>
      <c r="M8" s="17">
        <f>(F8*J8)+(G8*K8)+(H8*L8)</f>
        <v>602.31</v>
      </c>
      <c r="N8" s="10">
        <f>M8*23.8%</f>
        <v>143.34978</v>
      </c>
      <c r="O8" s="10">
        <f>M8*16.48/1000</f>
        <v>9.9260688</v>
      </c>
      <c r="P8" s="10">
        <f>M8*8.5%</f>
        <v>51.19635</v>
      </c>
    </row>
    <row r="9" spans="1:16" ht="47.25" customHeight="1">
      <c r="A9" s="3">
        <v>3</v>
      </c>
      <c r="B9" s="7" t="s">
        <v>37</v>
      </c>
      <c r="C9" s="4" t="s">
        <v>36</v>
      </c>
      <c r="D9" s="4" t="s">
        <v>26</v>
      </c>
      <c r="E9" s="4" t="s">
        <v>18</v>
      </c>
      <c r="F9" s="4">
        <v>15</v>
      </c>
      <c r="G9" s="4">
        <v>15</v>
      </c>
      <c r="H9" s="4">
        <v>2</v>
      </c>
      <c r="I9" s="4">
        <f>SUM(F9:H9)</f>
        <v>32</v>
      </c>
      <c r="J9" s="5">
        <v>14.24</v>
      </c>
      <c r="K9" s="5">
        <v>16.09</v>
      </c>
      <c r="L9" s="5">
        <v>18.57</v>
      </c>
      <c r="M9" s="17">
        <f>(F9*J9)+(G9*K9)+(H9*L9)</f>
        <v>492.09</v>
      </c>
      <c r="N9" s="10">
        <f>M9*23.8%+M9*1.61%</f>
        <v>125.04006899999999</v>
      </c>
      <c r="O9" s="10">
        <f>M9*9.1/1000</f>
        <v>4.478019</v>
      </c>
      <c r="P9" s="10">
        <f>M9*8.5%</f>
        <v>41.82765</v>
      </c>
    </row>
    <row r="10" spans="1:16" ht="51" customHeight="1">
      <c r="A10" s="3">
        <v>4</v>
      </c>
      <c r="B10" s="7" t="s">
        <v>29</v>
      </c>
      <c r="C10" s="4" t="s">
        <v>38</v>
      </c>
      <c r="D10" s="4" t="s">
        <v>26</v>
      </c>
      <c r="E10" s="4" t="s">
        <v>18</v>
      </c>
      <c r="F10" s="4">
        <v>15</v>
      </c>
      <c r="G10" s="4">
        <v>15</v>
      </c>
      <c r="H10" s="4">
        <v>2</v>
      </c>
      <c r="I10" s="4">
        <f>SUM(F10:H10)</f>
        <v>32</v>
      </c>
      <c r="J10" s="5">
        <v>14.57</v>
      </c>
      <c r="K10" s="5">
        <v>16.47</v>
      </c>
      <c r="L10" s="5">
        <v>19</v>
      </c>
      <c r="M10" s="17">
        <f>(F10*J10)+(G10*K10)+(H10*L10)</f>
        <v>503.6</v>
      </c>
      <c r="N10" s="14">
        <f>M10*23.8%</f>
        <v>119.85680000000002</v>
      </c>
      <c r="O10" s="14">
        <f>M10*16.48/1000</f>
        <v>8.299328000000001</v>
      </c>
      <c r="P10" s="14">
        <f>M10*8.5%</f>
        <v>42.806000000000004</v>
      </c>
    </row>
    <row r="11" spans="3:16" ht="45" customHeight="1">
      <c r="C11" s="29"/>
      <c r="D11" s="29"/>
      <c r="E11" s="29"/>
      <c r="K11" s="30" t="s">
        <v>16</v>
      </c>
      <c r="L11" s="30"/>
      <c r="M11" s="13">
        <f>SUM(M7:M10)</f>
        <v>2219.77</v>
      </c>
      <c r="N11" s="13">
        <f>SUM(N7:N10)</f>
        <v>536.2279090000001</v>
      </c>
      <c r="O11" s="13">
        <f>SUM(O7:O10)</f>
        <v>25.687911800000002</v>
      </c>
      <c r="P11" s="13">
        <f>SUM(P7:P10)</f>
        <v>188.68045000000004</v>
      </c>
    </row>
    <row r="12" spans="4:16" ht="27" customHeight="1">
      <c r="D12" s="19" t="s">
        <v>20</v>
      </c>
      <c r="E12" s="19"/>
      <c r="F12" s="19"/>
      <c r="K12" s="42" t="s">
        <v>28</v>
      </c>
      <c r="L12" s="43"/>
      <c r="M12" s="24">
        <f>SUM(M11:P11)</f>
        <v>2970.3662708</v>
      </c>
      <c r="N12" s="24"/>
      <c r="O12" s="24"/>
      <c r="P12" s="25"/>
    </row>
    <row r="13" spans="4:16" ht="28.5" customHeight="1">
      <c r="D13" s="18" t="s">
        <v>32</v>
      </c>
      <c r="E13" s="18"/>
      <c r="F13" s="18"/>
      <c r="M13" s="12"/>
      <c r="N13" s="12"/>
      <c r="O13" s="12"/>
      <c r="P13" s="12"/>
    </row>
    <row r="14" spans="1:13" ht="21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</row>
  </sheetData>
  <sheetProtection/>
  <mergeCells count="17">
    <mergeCell ref="A14:M14"/>
    <mergeCell ref="C11:E11"/>
    <mergeCell ref="K11:L11"/>
    <mergeCell ref="D12:F12"/>
    <mergeCell ref="K12:L12"/>
    <mergeCell ref="M12:P12"/>
    <mergeCell ref="D13:F13"/>
    <mergeCell ref="A1:M1"/>
    <mergeCell ref="A3:P3"/>
    <mergeCell ref="A5:A6"/>
    <mergeCell ref="B5:B6"/>
    <mergeCell ref="C5:C6"/>
    <mergeCell ref="D5:D6"/>
    <mergeCell ref="E5:E6"/>
    <mergeCell ref="F5:I5"/>
    <mergeCell ref="J5:L5"/>
    <mergeCell ref="M5:P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AURONZO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</dc:creator>
  <cp:keywords/>
  <dc:description/>
  <cp:lastModifiedBy>Antonio Del Favero</cp:lastModifiedBy>
  <cp:lastPrinted>2024-04-12T06:53:51Z</cp:lastPrinted>
  <dcterms:created xsi:type="dcterms:W3CDTF">1999-03-19T07:54:57Z</dcterms:created>
  <dcterms:modified xsi:type="dcterms:W3CDTF">2024-04-12T10:59:46Z</dcterms:modified>
  <cp:category/>
  <cp:version/>
  <cp:contentType/>
  <cp:contentStatus/>
</cp:coreProperties>
</file>